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64" i="1" l="1"/>
  <c r="D64" i="1"/>
  <c r="E58" i="1"/>
  <c r="D58" i="1"/>
  <c r="D56" i="1"/>
  <c r="E51" i="1"/>
  <c r="E37" i="1" s="1"/>
  <c r="D51" i="1"/>
  <c r="D47" i="1"/>
  <c r="D37" i="1"/>
  <c r="E24" i="1"/>
  <c r="D24" i="1"/>
  <c r="E15" i="1"/>
  <c r="D15" i="1"/>
  <c r="D14" i="1" l="1"/>
  <c r="D13" i="1" s="1"/>
  <c r="E14" i="1"/>
  <c r="E13" i="1" s="1"/>
</calcChain>
</file>

<file path=xl/sharedStrings.xml><?xml version="1.0" encoding="utf-8"?>
<sst xmlns="http://schemas.openxmlformats.org/spreadsheetml/2006/main" count="204" uniqueCount="144">
  <si>
    <t>Информация</t>
  </si>
  <si>
    <t>о структуре и объёмах затрат на оказание услуг по передаче электрической энергии сетевыми организациями, регулирование деятельности которых осуществляется методом долгосрочной индексации необходимой валовой выручки</t>
  </si>
  <si>
    <t>Наименование организации</t>
  </si>
  <si>
    <t>АО "Трест Гидромонтаж"</t>
  </si>
  <si>
    <t>ИНН</t>
  </si>
  <si>
    <t>КПП</t>
  </si>
  <si>
    <t>№</t>
  </si>
  <si>
    <t>Показатель</t>
  </si>
  <si>
    <t>Ед. изм.</t>
  </si>
  <si>
    <t>Примечание</t>
  </si>
  <si>
    <t>п/п</t>
  </si>
  <si>
    <t>план</t>
  </si>
  <si>
    <t>факт</t>
  </si>
  <si>
    <t>I</t>
  </si>
  <si>
    <t>Структура затрат</t>
  </si>
  <si>
    <t>1</t>
  </si>
  <si>
    <t>Необходимая валовая выручка на содержание</t>
  </si>
  <si>
    <t>тыс. руб.</t>
  </si>
  <si>
    <t>1.1</t>
  </si>
  <si>
    <t>Подконтрольные расходы, всего</t>
  </si>
  <si>
    <t>1.1.1</t>
  </si>
  <si>
    <t>Материальные расходы, всего</t>
  </si>
  <si>
    <t>1.1.1.1</t>
  </si>
  <si>
    <t>в том числе на сырье, материалы, запасные части, инструмент, топливо</t>
  </si>
  <si>
    <t>1.1.1.2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</si>
  <si>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</si>
  <si>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</si>
  <si>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</si>
  <si>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проведен ремонт КЛ 0,4 кВ и 10 кВ ( подрядной организацией  из материалов заказчика)</t>
  </si>
  <si>
    <t>1.1.1.3.1</t>
  </si>
  <si>
    <t>в том числе на ремонт</t>
  </si>
  <si>
    <t>затраты на ремонт</t>
  </si>
  <si>
    <t>1.1.2</t>
  </si>
  <si>
    <t>Фонд оплаты труда</t>
  </si>
  <si>
    <t>Коллективный договор на отчетный период не заключен. Проводились выплаты в соответствии с ТК РФ.Фактичесчкая численность меньше на 6 человек от утвержденной</t>
  </si>
  <si>
    <t>1.1.2.1</t>
  </si>
  <si>
    <t>1.1.3</t>
  </si>
  <si>
    <t>Прочие подконтрольные расходы (с расшифровкой), всего</t>
  </si>
  <si>
    <t>работы и услуги производственного характера</t>
  </si>
  <si>
    <t>использование сторонних механизмов при ремонте КЛ</t>
  </si>
  <si>
    <t>работы и услуги непроизводственного характера</t>
  </si>
  <si>
    <t>обеспечение нормальных условий труда и техники безопасности</t>
  </si>
  <si>
    <t>расходы на обучение персонала</t>
  </si>
  <si>
    <t>1.1.3.1</t>
  </si>
  <si>
    <t>в том числе прибыль на социальное развитие (включая социальные выплаты)</t>
  </si>
  <si>
    <t>1.1.3.2</t>
  </si>
  <si>
    <t>в том числе транспортные услуги</t>
  </si>
  <si>
    <t>по погрузке и доставки трансформаторов в ЦРМЗ</t>
  </si>
  <si>
    <t>1.1.3.3</t>
  </si>
  <si>
    <t>в том числе прочие расходы (с расшифровкой)</t>
  </si>
  <si>
    <t>общеэксплуатационные расходы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</si>
  <si>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</si>
  <si>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</si>
  <si>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</si>
  <si>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</si>
  <si>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проектные работы ( ООО ИСК)</t>
  </si>
  <si>
    <t>1.2</t>
  </si>
  <si>
    <t>Неподконтрольные расходы, включенные в НВВ, всего</t>
  </si>
  <si>
    <t>1.2.1</t>
  </si>
  <si>
    <t>Оплата услуг ОАО "ФСК ЕАС"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</si>
  <si>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</si>
  <si>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</si>
  <si>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</si>
  <si>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</si>
  <si>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</si>
  <si>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Отчисления на социальные нужды</t>
  </si>
  <si>
    <t>1.2.5</t>
  </si>
  <si>
    <t>Расходы на возврат и обслуживание долгсрочных заемных средств, направляемых на финансирование капитальных вложений</t>
  </si>
  <si>
    <t>1.2.6</t>
  </si>
  <si>
    <t>Амортизация</t>
  </si>
  <si>
    <t>ввод ОФ</t>
  </si>
  <si>
    <t>1.2.7</t>
  </si>
  <si>
    <t>Прибыль на капитальные вложения</t>
  </si>
  <si>
    <t>1.2.8</t>
  </si>
  <si>
    <t>Налог на прибыль</t>
  </si>
  <si>
    <t>1.2.9</t>
  </si>
  <si>
    <t>Прочие налоги</t>
  </si>
  <si>
    <t>с вводом ОС увеличился налог на имущество, изменился земельный налог</t>
  </si>
  <si>
    <t>1.2.10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</si>
  <si>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</si>
  <si>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1.2.10.1</t>
  </si>
  <si>
    <t>Справочно: "Количество льготных технологических присоединений</t>
  </si>
  <si>
    <t>1.2.11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</si>
  <si>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</si>
  <si>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1.2.12</t>
  </si>
  <si>
    <t>Прочие неподконтрольные расходы (с расшифровкой)</t>
  </si>
  <si>
    <t>расходы на содержание зданий и помещений (по регулируемым тарифам)</t>
  </si>
  <si>
    <t>программное обеспечение, лицензии</t>
  </si>
  <si>
    <t>1.3</t>
  </si>
  <si>
    <t>Недополученный по независящим причинам доход (+)/избыток средств, полученный в предыдущем периоде регулирования (-)</t>
  </si>
  <si>
    <t>Результат деятельности регулируемой организации</t>
  </si>
  <si>
    <t>Корректировка НВВ с учетом надежности и качества</t>
  </si>
  <si>
    <t>II</t>
  </si>
  <si>
    <t>Справочно: расходы на ремонт, всего (пункт 1.1.1.2 + пункт 1.1.2.1 + пункт 1.1.1.3.1</t>
  </si>
  <si>
    <t>III</t>
  </si>
  <si>
    <t>Необходимая валовая выручка на оплату технологического расхода (потерь) электроэнергии</t>
  </si>
  <si>
    <t>Справочно:</t>
  </si>
  <si>
    <t>Объём технологических потерь</t>
  </si>
  <si>
    <t>МВт.ч</t>
  </si>
  <si>
    <t>Цена покупки электрической энергии сетевой организацией в целях компенсации технологического расхода электрической энергии</t>
  </si>
  <si>
    <t>факт-средняя за год</t>
  </si>
  <si>
    <t>IV</t>
  </si>
  <si>
    <t>Натуральные (количественные) показатели, используемые при определении структуры и объёмов затрат на оказание услуг по передаче электрической энергии сетевыми организациями</t>
  </si>
  <si>
    <t>Х</t>
  </si>
  <si>
    <t xml:space="preserve">1 </t>
  </si>
  <si>
    <t>Общее количество точек подключения на конец года</t>
  </si>
  <si>
    <t>шт</t>
  </si>
  <si>
    <t>2</t>
  </si>
  <si>
    <t>Трансформаторная мощность подстанций, всего</t>
  </si>
  <si>
    <t>Мва</t>
  </si>
  <si>
    <t>2.n</t>
  </si>
  <si>
    <r>
      <t xml:space="preserve">в том числе трансформаторная мощность подстанций на </t>
    </r>
    <r>
      <rPr>
        <sz val="12"/>
        <rFont val="Calibri"/>
        <family val="2"/>
        <charset val="204"/>
      </rPr>
      <t>ⁱ</t>
    </r>
    <r>
      <rPr>
        <sz val="12"/>
        <rFont val="Calibri"/>
        <family val="2"/>
        <charset val="204"/>
        <scheme val="minor"/>
      </rPr>
      <t xml:space="preserve"> уровне напряжения </t>
    </r>
  </si>
  <si>
    <t>СН2</t>
  </si>
  <si>
    <t>3</t>
  </si>
  <si>
    <t>Количество условных единиц по линиям электропередач, всего</t>
  </si>
  <si>
    <t>у.е.</t>
  </si>
  <si>
    <t>3.n</t>
  </si>
  <si>
    <r>
      <t xml:space="preserve">в том числе количество условных единиц по линиям электропередач на </t>
    </r>
    <r>
      <rPr>
        <sz val="12"/>
        <rFont val="Calibri"/>
        <family val="2"/>
        <charset val="204"/>
      </rPr>
      <t>ⁱ</t>
    </r>
    <r>
      <rPr>
        <sz val="10.8"/>
        <rFont val="Calibri"/>
        <family val="2"/>
        <charset val="204"/>
      </rPr>
      <t xml:space="preserve"> уровне напряжения</t>
    </r>
  </si>
  <si>
    <t>СН2                                                               НН</t>
  </si>
  <si>
    <t>106,65                215,87</t>
  </si>
  <si>
    <t>4</t>
  </si>
  <si>
    <t>Количество условных единиц по подстанциям, всего</t>
  </si>
  <si>
    <t>4.n</t>
  </si>
  <si>
    <r>
      <t xml:space="preserve">в том числе количество условных единиц по подстанциям на </t>
    </r>
    <r>
      <rPr>
        <sz val="12"/>
        <rFont val="Calibri"/>
        <family val="2"/>
        <charset val="204"/>
      </rPr>
      <t>ⁱ</t>
    </r>
    <r>
      <rPr>
        <sz val="10.8"/>
        <rFont val="Calibri"/>
        <family val="2"/>
        <charset val="204"/>
      </rPr>
      <t xml:space="preserve"> уровне напряжения</t>
    </r>
  </si>
  <si>
    <t>5</t>
  </si>
  <si>
    <t>Длина линий электропередач, всего</t>
  </si>
  <si>
    <t>км</t>
  </si>
  <si>
    <t>31,78/81,55</t>
  </si>
  <si>
    <t>5.n</t>
  </si>
  <si>
    <r>
      <t xml:space="preserve">в том числе длина линий электропередач  на </t>
    </r>
    <r>
      <rPr>
        <sz val="12"/>
        <rFont val="Calibri"/>
        <family val="2"/>
        <charset val="204"/>
      </rPr>
      <t>ⁱ</t>
    </r>
    <r>
      <rPr>
        <sz val="10.8"/>
        <rFont val="Calibri"/>
        <family val="2"/>
        <charset val="204"/>
      </rPr>
      <t xml:space="preserve"> уровне напряжения</t>
    </r>
  </si>
  <si>
    <t>30,47               79,95</t>
  </si>
  <si>
    <t>6</t>
  </si>
  <si>
    <t>Доля кабельных линий электропередач</t>
  </si>
  <si>
    <t>%</t>
  </si>
  <si>
    <t>7</t>
  </si>
  <si>
    <t>Ввод в эксплуатацию новых объектов электросетевого комплекса на конец года</t>
  </si>
  <si>
    <t>сети внешнего электроснабжения 10кВ, ТП-25, КЛ 0,4 кВ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</si>
  <si>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</si>
  <si>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</si>
  <si>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</si>
  <si>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</t>
  </si>
  <si>
    <t>Генеральный директор</t>
  </si>
  <si>
    <t>Фактическое превышение утвержденной нормы потерь электрической энергии в сети, связано с отсутствием со стороны ПАО "Мосэнергосбыт" действенных мероприятий по надлежащему установлению бездоговорного потребления электрической энергии ОАО УК ЖКХ "Прогресс" и АО "Оборонэнергосбыт", несмотря на неоднократные обращения АО "Трест Гидромонтаж" в ПАО "Мосэнергосбыт"  При своевременном решении этого вопроса технологическиепотери АО "Трест Гидромонтаж" не превысили бы утвержденные нормы.</t>
  </si>
  <si>
    <t>М.П. Шилин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</si>
</sst>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000"/>
  </numFmts>
  <fonts count="19" x14ac:knownFonts="1">
    <font>
      <sz val="11"/>
      <color theme="1"/>
      <name val="Calibri"/>
      <family val="2"/>
      <scheme val="minor"/>
    </font>
    <font>
      <b/>
      <sz val="13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b/>
      <sz val="10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name val="Times New Roman"/>
      <family val="1"/>
      <charset val="204"/>
    </font>
    <font>
      <i/>
      <sz val="12"/>
      <color theme="1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2"/>
      <color rgb="FF0033CC"/>
      <name val="Calibri"/>
      <family val="2"/>
      <charset val="204"/>
      <scheme val="minor"/>
    </font>
    <font>
      <sz val="12"/>
      <name val="Calibri"/>
      <family val="2"/>
      <charset val="204"/>
    </font>
    <font>
      <sz val="10.8"/>
      <name val="Calibri"/>
      <family val="2"/>
      <charset val="204"/>
    </font>
    <font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 applyFill="1"/>
    <xf numFmtId="0" fontId="4" fillId="0" borderId="0" xfId="0" applyFont="1" applyFill="1" applyAlignment="1">
      <alignment horizontal="left" wrapText="1"/>
    </xf>
    <xf numFmtId="0" fontId="5" fillId="0" borderId="0" xfId="0" applyFont="1" applyFill="1"/>
    <xf numFmtId="0" fontId="5" fillId="0" borderId="1" xfId="0" applyFont="1" applyFill="1" applyBorder="1"/>
    <xf numFmtId="49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1" fontId="4" fillId="0" borderId="4" xfId="0" applyNumberFormat="1" applyFont="1" applyFill="1" applyBorder="1" applyAlignment="1">
      <alignment horizontal="center"/>
    </xf>
    <xf numFmtId="1" fontId="5" fillId="0" borderId="5" xfId="0" applyNumberFormat="1" applyFont="1" applyBorder="1" applyAlignment="1">
      <alignment horizontal="center"/>
    </xf>
    <xf numFmtId="0" fontId="8" fillId="0" borderId="3" xfId="0" applyFont="1" applyFill="1" applyBorder="1" applyAlignment="1">
      <alignment horizontal="center" wrapText="1"/>
    </xf>
    <xf numFmtId="49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6" xfId="0" applyNumberFormat="1" applyFont="1" applyFill="1" applyBorder="1" applyAlignment="1" applyProtection="1">
      <alignment vertical="center" wrapText="1"/>
      <protection locked="0"/>
    </xf>
    <xf numFmtId="0" fontId="7" fillId="0" borderId="7" xfId="0" applyFont="1" applyFill="1" applyBorder="1" applyAlignment="1" applyProtection="1">
      <alignment horizontal="center" vertical="center" wrapText="1"/>
      <protection locked="0"/>
    </xf>
    <xf numFmtId="164" fontId="4" fillId="0" borderId="3" xfId="0" applyNumberFormat="1" applyFont="1" applyFill="1" applyBorder="1" applyAlignment="1">
      <alignment horizontal="center"/>
    </xf>
    <xf numFmtId="0" fontId="8" fillId="0" borderId="7" xfId="0" applyFont="1" applyBorder="1" applyAlignment="1">
      <alignment horizontal="center" wrapText="1"/>
    </xf>
    <xf numFmtId="164" fontId="4" fillId="0" borderId="8" xfId="0" applyNumberFormat="1" applyFont="1" applyFill="1" applyBorder="1" applyAlignment="1">
      <alignment horizontal="center"/>
    </xf>
    <xf numFmtId="49" fontId="6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9" xfId="0" applyNumberFormat="1" applyFont="1" applyFill="1" applyBorder="1" applyAlignment="1" applyProtection="1">
      <alignment vertical="center" wrapText="1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8" fillId="0" borderId="9" xfId="0" applyFont="1" applyBorder="1" applyAlignment="1">
      <alignment horizontal="center" wrapText="1"/>
    </xf>
    <xf numFmtId="164" fontId="4" fillId="0" borderId="7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>
      <alignment wrapText="1"/>
    </xf>
    <xf numFmtId="164" fontId="4" fillId="0" borderId="12" xfId="0" applyNumberFormat="1" applyFont="1" applyFill="1" applyBorder="1" applyAlignment="1">
      <alignment horizontal="center"/>
    </xf>
    <xf numFmtId="49" fontId="9" fillId="2" borderId="12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12" xfId="0" applyNumberFormat="1" applyFont="1" applyFill="1" applyBorder="1" applyAlignment="1" applyProtection="1">
      <alignment horizontal="left" vertical="center" wrapText="1"/>
      <protection locked="0"/>
    </xf>
    <xf numFmtId="0" fontId="10" fillId="2" borderId="12" xfId="0" applyFont="1" applyFill="1" applyBorder="1" applyAlignment="1" applyProtection="1">
      <alignment horizontal="center" vertical="center" wrapText="1"/>
      <protection locked="0"/>
    </xf>
    <xf numFmtId="4" fontId="4" fillId="2" borderId="12" xfId="0" applyNumberFormat="1" applyFont="1" applyFill="1" applyBorder="1" applyAlignment="1">
      <alignment horizontal="center"/>
    </xf>
    <xf numFmtId="164" fontId="8" fillId="0" borderId="12" xfId="0" applyNumberFormat="1" applyFont="1" applyFill="1" applyBorder="1" applyAlignment="1">
      <alignment horizontal="center" wrapText="1"/>
    </xf>
    <xf numFmtId="49" fontId="11" fillId="0" borderId="12" xfId="0" applyNumberFormat="1" applyFont="1" applyFill="1" applyBorder="1" applyAlignment="1" applyProtection="1">
      <alignment horizontal="left" vertical="center" wrapText="1"/>
    </xf>
    <xf numFmtId="49" fontId="7" fillId="2" borderId="12" xfId="0" applyNumberFormat="1" applyFont="1" applyFill="1" applyBorder="1" applyAlignment="1" applyProtection="1">
      <alignment vertical="center" wrapText="1"/>
      <protection locked="0"/>
    </xf>
    <xf numFmtId="0" fontId="3" fillId="0" borderId="12" xfId="0" applyFont="1" applyFill="1" applyBorder="1" applyAlignment="1">
      <alignment wrapText="1"/>
    </xf>
    <xf numFmtId="49" fontId="11" fillId="0" borderId="12" xfId="0" applyNumberFormat="1" applyFont="1" applyFill="1" applyBorder="1" applyAlignment="1" applyProtection="1">
      <alignment horizontal="left" vertical="center" wrapText="1" shrinkToFit="1"/>
    </xf>
    <xf numFmtId="0" fontId="10" fillId="0" borderId="12" xfId="0" applyFont="1" applyFill="1" applyBorder="1" applyAlignment="1">
      <alignment horizontal="left" vertical="center" wrapText="1" shrinkToFit="1"/>
    </xf>
    <xf numFmtId="0" fontId="10" fillId="0" borderId="12" xfId="0" applyFont="1" applyFill="1" applyBorder="1" applyAlignment="1" applyProtection="1">
      <alignment horizontal="center" vertical="center" wrapText="1"/>
      <protection locked="0"/>
    </xf>
    <xf numFmtId="4" fontId="5" fillId="3" borderId="12" xfId="0" applyNumberFormat="1" applyFont="1" applyFill="1" applyBorder="1" applyAlignment="1">
      <alignment horizontal="center"/>
    </xf>
    <xf numFmtId="49" fontId="10" fillId="0" borderId="12" xfId="0" applyNumberFormat="1" applyFont="1" applyFill="1" applyBorder="1" applyAlignment="1" applyProtection="1">
      <alignment vertical="center" wrapText="1"/>
      <protection locked="0"/>
    </xf>
    <xf numFmtId="4" fontId="5" fillId="0" borderId="12" xfId="0" applyNumberFormat="1" applyFont="1" applyFill="1" applyBorder="1" applyAlignment="1">
      <alignment horizontal="center"/>
    </xf>
    <xf numFmtId="49" fontId="11" fillId="0" borderId="13" xfId="0" applyNumberFormat="1" applyFont="1" applyFill="1" applyBorder="1" applyAlignment="1" applyProtection="1">
      <alignment horizontal="left" vertical="center" wrapText="1"/>
    </xf>
    <xf numFmtId="49" fontId="9" fillId="0" borderId="13" xfId="0" applyNumberFormat="1" applyFont="1" applyFill="1" applyBorder="1" applyAlignment="1" applyProtection="1">
      <alignment horizontal="left" vertical="center" wrapText="1"/>
    </xf>
    <xf numFmtId="4" fontId="5" fillId="0" borderId="12" xfId="0" applyNumberFormat="1" applyFont="1" applyFill="1" applyBorder="1" applyAlignment="1">
      <alignment horizontal="center" vertical="center"/>
    </xf>
    <xf numFmtId="4" fontId="5" fillId="3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 wrapText="1"/>
    </xf>
    <xf numFmtId="4" fontId="4" fillId="0" borderId="12" xfId="0" applyNumberFormat="1" applyFont="1" applyFill="1" applyBorder="1" applyAlignment="1">
      <alignment horizontal="center"/>
    </xf>
    <xf numFmtId="49" fontId="9" fillId="0" borderId="14" xfId="0" applyNumberFormat="1" applyFont="1" applyFill="1" applyBorder="1" applyAlignment="1" applyProtection="1">
      <alignment horizontal="left" vertical="center" wrapText="1" shrinkToFit="1"/>
    </xf>
    <xf numFmtId="4" fontId="5" fillId="0" borderId="10" xfId="0" applyNumberFormat="1" applyFont="1" applyFill="1" applyBorder="1" applyAlignment="1">
      <alignment horizontal="center" vertical="center"/>
    </xf>
    <xf numFmtId="4" fontId="5" fillId="4" borderId="10" xfId="0" applyNumberFormat="1" applyFont="1" applyFill="1" applyBorder="1" applyAlignment="1">
      <alignment horizontal="center" vertical="center"/>
    </xf>
    <xf numFmtId="4" fontId="5" fillId="4" borderId="12" xfId="0" applyNumberFormat="1" applyFont="1" applyFill="1" applyBorder="1" applyAlignment="1">
      <alignment horizontal="center"/>
    </xf>
    <xf numFmtId="4" fontId="12" fillId="0" borderId="12" xfId="0" applyNumberFormat="1" applyFont="1" applyFill="1" applyBorder="1" applyAlignment="1">
      <alignment horizontal="center"/>
    </xf>
    <xf numFmtId="49" fontId="9" fillId="0" borderId="15" xfId="0" applyNumberFormat="1" applyFont="1" applyFill="1" applyBorder="1" applyAlignment="1" applyProtection="1">
      <alignment horizontal="left" vertical="center" wrapText="1" shrinkToFit="1"/>
    </xf>
    <xf numFmtId="4" fontId="5" fillId="5" borderId="12" xfId="0" applyNumberFormat="1" applyFont="1" applyFill="1" applyBorder="1" applyAlignment="1">
      <alignment horizontal="center"/>
    </xf>
    <xf numFmtId="0" fontId="10" fillId="0" borderId="12" xfId="0" applyFont="1" applyFill="1" applyBorder="1" applyAlignment="1">
      <alignment horizontal="right" vertical="center" wrapText="1" shrinkToFit="1"/>
    </xf>
    <xf numFmtId="4" fontId="3" fillId="0" borderId="12" xfId="0" applyNumberFormat="1" applyFont="1" applyFill="1" applyBorder="1" applyAlignment="1">
      <alignment wrapText="1"/>
    </xf>
    <xf numFmtId="0" fontId="13" fillId="0" borderId="12" xfId="0" applyFont="1" applyFill="1" applyBorder="1" applyAlignment="1">
      <alignment horizontal="right" vertical="center" wrapText="1" shrinkToFit="1"/>
    </xf>
    <xf numFmtId="49" fontId="6" fillId="4" borderId="15" xfId="0" applyNumberFormat="1" applyFont="1" applyFill="1" applyBorder="1" applyAlignment="1" applyProtection="1">
      <alignment horizontal="left" vertical="center" wrapText="1" shrinkToFit="1"/>
    </xf>
    <xf numFmtId="0" fontId="7" fillId="2" borderId="12" xfId="0" applyFont="1" applyFill="1" applyBorder="1" applyAlignment="1">
      <alignment horizontal="left" vertical="center" wrapText="1" shrinkToFit="1"/>
    </xf>
    <xf numFmtId="4" fontId="5" fillId="6" borderId="12" xfId="0" applyNumberFormat="1" applyFont="1" applyFill="1" applyBorder="1" applyAlignment="1">
      <alignment horizontal="center"/>
    </xf>
    <xf numFmtId="4" fontId="5" fillId="6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left" vertical="center" wrapText="1" shrinkToFit="1"/>
    </xf>
    <xf numFmtId="4" fontId="5" fillId="2" borderId="12" xfId="0" applyNumberFormat="1" applyFont="1" applyFill="1" applyBorder="1" applyAlignment="1">
      <alignment horizontal="center"/>
    </xf>
    <xf numFmtId="49" fontId="9" fillId="0" borderId="15" xfId="0" applyNumberFormat="1" applyFont="1" applyFill="1" applyBorder="1" applyAlignment="1" applyProtection="1">
      <alignment horizontal="center" vertical="center" wrapText="1" shrinkToFit="1"/>
    </xf>
    <xf numFmtId="0" fontId="14" fillId="0" borderId="12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49" fontId="9" fillId="0" borderId="16" xfId="0" applyNumberFormat="1" applyFont="1" applyFill="1" applyBorder="1" applyAlignment="1" applyProtection="1">
      <alignment horizontal="left" vertical="center" wrapText="1" shrinkToFit="1"/>
    </xf>
    <xf numFmtId="49" fontId="9" fillId="0" borderId="17" xfId="0" applyNumberFormat="1" applyFont="1" applyFill="1" applyBorder="1" applyAlignment="1" applyProtection="1">
      <alignment horizontal="left" vertical="center" wrapText="1" shrinkToFit="1"/>
    </xf>
    <xf numFmtId="0" fontId="10" fillId="0" borderId="18" xfId="0" applyFont="1" applyFill="1" applyBorder="1" applyAlignment="1" applyProtection="1">
      <alignment horizontal="center" vertical="center" wrapText="1"/>
      <protection locked="0"/>
    </xf>
    <xf numFmtId="49" fontId="9" fillId="0" borderId="19" xfId="0" applyNumberFormat="1" applyFont="1" applyFill="1" applyBorder="1" applyAlignment="1" applyProtection="1">
      <alignment horizontal="left" vertical="center" wrapText="1" shrinkToFit="1"/>
    </xf>
    <xf numFmtId="0" fontId="10" fillId="0" borderId="20" xfId="0" applyFont="1" applyFill="1" applyBorder="1" applyAlignment="1" applyProtection="1">
      <alignment horizontal="center" vertical="center" wrapText="1"/>
      <protection locked="0"/>
    </xf>
    <xf numFmtId="165" fontId="5" fillId="0" borderId="21" xfId="0" applyNumberFormat="1" applyFont="1" applyFill="1" applyBorder="1" applyAlignment="1">
      <alignment horizontal="center"/>
    </xf>
    <xf numFmtId="0" fontId="3" fillId="0" borderId="21" xfId="0" applyFont="1" applyFill="1" applyBorder="1" applyAlignment="1">
      <alignment wrapText="1"/>
    </xf>
    <xf numFmtId="49" fontId="9" fillId="0" borderId="8" xfId="0" applyNumberFormat="1" applyFont="1" applyFill="1" applyBorder="1" applyAlignment="1" applyProtection="1">
      <alignment horizontal="left" vertical="center" wrapText="1" shrinkToFit="1"/>
    </xf>
    <xf numFmtId="0" fontId="10" fillId="0" borderId="17" xfId="0" applyFont="1" applyFill="1" applyBorder="1" applyAlignment="1" applyProtection="1">
      <alignment horizontal="center" vertical="center" wrapText="1"/>
      <protection locked="0"/>
    </xf>
    <xf numFmtId="4" fontId="5" fillId="0" borderId="17" xfId="0" applyNumberFormat="1" applyFont="1" applyFill="1" applyBorder="1" applyAlignment="1">
      <alignment horizontal="center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wrapText="1"/>
    </xf>
    <xf numFmtId="4" fontId="5" fillId="0" borderId="10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wrapText="1"/>
    </xf>
    <xf numFmtId="4" fontId="15" fillId="0" borderId="12" xfId="0" applyNumberFormat="1" applyFont="1" applyFill="1" applyBorder="1" applyAlignment="1">
      <alignment horizontal="center"/>
    </xf>
    <xf numFmtId="0" fontId="18" fillId="0" borderId="12" xfId="0" applyFont="1" applyFill="1" applyBorder="1" applyAlignment="1">
      <alignment wrapText="1"/>
    </xf>
    <xf numFmtId="4" fontId="5" fillId="0" borderId="12" xfId="0" applyNumberFormat="1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left" vertical="center" wrapText="1" shrinkToFit="1"/>
    </xf>
    <xf numFmtId="0" fontId="0" fillId="0" borderId="0" xfId="0" applyFont="1" applyFill="1"/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91"/>
  <sheetViews>
    <sheetView tabSelected="1" workbookViewId="0">
      <selection activeCell="F7" sqref="F7"/>
    </sheetView>
  </sheetViews>
  <sheetFormatPr defaultRowHeight="15" x14ac:dyDescent="0.25"/>
  <cols>
    <col min="1" max="1" width="9.28515625" style="1" customWidth="1"/>
    <col min="2" max="2" width="45.5703125" style="1" customWidth="1"/>
    <col min="3" max="3" width="13.28515625" style="89" customWidth="1"/>
    <col min="4" max="4" width="11" style="1" customWidth="1"/>
    <col min="5" max="5" width="13.28515625" style="1" customWidth="1"/>
    <col min="6" max="6" width="26.42578125" style="5" customWidth="1"/>
    <col min="7" max="16384" width="9.140625" style="1"/>
  </cols>
  <sheetData>
    <row r="2" spans="1:6" ht="17.25" x14ac:dyDescent="0.3">
      <c r="B2" s="2" t="s">
        <v>0</v>
      </c>
      <c r="C2" s="3"/>
    </row>
    <row r="3" spans="1:6" ht="50.25" customHeight="1" x14ac:dyDescent="0.3">
      <c r="B3" s="2" t="s">
        <v>1</v>
      </c>
      <c r="C3" s="4"/>
    </row>
    <row r="4" spans="1:6" ht="30" customHeight="1" x14ac:dyDescent="0.25">
      <c r="B4" s="6" t="s">
        <v>2</v>
      </c>
      <c r="C4" s="92" t="s">
        <v>3</v>
      </c>
    </row>
    <row r="5" spans="1:6" ht="19.5" customHeight="1" x14ac:dyDescent="0.25">
      <c r="B5" s="6" t="s">
        <v>4</v>
      </c>
      <c r="C5" s="91">
        <v>5030004820</v>
      </c>
    </row>
    <row r="6" spans="1:6" ht="19.5" customHeight="1" x14ac:dyDescent="0.25">
      <c r="B6" s="6" t="s">
        <v>5</v>
      </c>
      <c r="C6" s="91">
        <v>503001001</v>
      </c>
    </row>
    <row r="7" spans="1:6" ht="19.5" customHeight="1" x14ac:dyDescent="0.25">
      <c r="B7" s="6"/>
      <c r="C7" s="90"/>
    </row>
    <row r="8" spans="1:6" ht="18" customHeight="1" thickBot="1" x14ac:dyDescent="0.3">
      <c r="B8" s="7"/>
      <c r="C8" s="8"/>
    </row>
    <row r="9" spans="1:6" ht="15" customHeight="1" thickBot="1" x14ac:dyDescent="0.3">
      <c r="A9" s="9" t="s">
        <v>6</v>
      </c>
      <c r="B9" s="10" t="s">
        <v>7</v>
      </c>
      <c r="C9" s="11" t="s">
        <v>8</v>
      </c>
      <c r="D9" s="12">
        <v>2017</v>
      </c>
      <c r="E9" s="13"/>
      <c r="F9" s="14" t="s">
        <v>9</v>
      </c>
    </row>
    <row r="10" spans="1:6" ht="10.5" customHeight="1" x14ac:dyDescent="0.25">
      <c r="A10" s="15"/>
      <c r="B10" s="16"/>
      <c r="C10" s="17"/>
      <c r="D10" s="20"/>
      <c r="E10" s="18"/>
      <c r="F10" s="19"/>
    </row>
    <row r="11" spans="1:6" ht="30" customHeight="1" thickBot="1" x14ac:dyDescent="0.3">
      <c r="A11" s="21" t="s">
        <v>10</v>
      </c>
      <c r="B11" s="22"/>
      <c r="C11" s="23"/>
      <c r="D11" s="20" t="s">
        <v>11</v>
      </c>
      <c r="E11" s="25" t="s">
        <v>12</v>
      </c>
      <c r="F11" s="24"/>
    </row>
    <row r="12" spans="1:6" ht="15.75" x14ac:dyDescent="0.25">
      <c r="A12" s="26" t="s">
        <v>13</v>
      </c>
      <c r="B12" s="27" t="s">
        <v>14</v>
      </c>
      <c r="C12" s="28"/>
      <c r="D12" s="30"/>
      <c r="E12" s="30"/>
      <c r="F12" s="29"/>
    </row>
    <row r="13" spans="1:6" ht="31.5" x14ac:dyDescent="0.25">
      <c r="A13" s="31" t="s">
        <v>15</v>
      </c>
      <c r="B13" s="32" t="s">
        <v>16</v>
      </c>
      <c r="C13" s="33" t="s">
        <v>17</v>
      </c>
      <c r="D13" s="34">
        <f>D14+D37+D54+D55+D56</f>
        <v>9591.7999999999993</v>
      </c>
      <c r="E13" s="34">
        <f>E14+E37+E54</f>
        <v>12431.619999999999</v>
      </c>
      <c r="F13" s="35"/>
    </row>
    <row r="14" spans="1:6" ht="15.75" x14ac:dyDescent="0.25">
      <c r="A14" s="36" t="s">
        <v>18</v>
      </c>
      <c r="B14" s="37" t="s">
        <v>19</v>
      </c>
      <c r="C14" s="33" t="s">
        <v>17</v>
      </c>
      <c r="D14" s="34">
        <f>D15+D21+D24+D34+D35</f>
        <v>7203.6699999999992</v>
      </c>
      <c r="E14" s="34">
        <f>E15+E21+E24+E34+E35</f>
        <v>8080.03</v>
      </c>
      <c r="F14" s="38"/>
    </row>
    <row r="15" spans="1:6" ht="15.75" x14ac:dyDescent="0.25">
      <c r="A15" s="39" t="s">
        <v>20</v>
      </c>
      <c r="B15" s="40" t="s">
        <v>21</v>
      </c>
      <c r="C15" s="41" t="s">
        <v>17</v>
      </c>
      <c r="D15" s="42">
        <f>D16+D17+D18</f>
        <v>495.4</v>
      </c>
      <c r="E15" s="42">
        <f>E16+E17+E18</f>
        <v>3008.46</v>
      </c>
      <c r="F15" s="38"/>
    </row>
    <row r="16" spans="1:6" ht="31.5" x14ac:dyDescent="0.25">
      <c r="A16" s="36" t="s">
        <v>22</v>
      </c>
      <c r="B16" s="43" t="s">
        <v>23</v>
      </c>
      <c r="C16" s="41" t="s">
        <v>17</v>
      </c>
      <c r="D16" s="44">
        <v>395.07</v>
      </c>
      <c r="E16" s="42">
        <v>160.96</v>
      </c>
      <c r="F16" s="38"/>
    </row>
    <row r="17" spans="1:6" ht="15.75" x14ac:dyDescent="0.25">
      <c r="A17" s="45" t="s">
        <v>24</v>
      </c>
      <c r="B17" s="43" t="s">
        <v>25</v>
      </c>
      <c r="C17" s="41" t="s">
        <v>17</v>
      </c>
      <c r="D17" s="44"/>
      <c r="E17" s="42"/>
      <c r="F17" s="38"/>
    </row>
    <row r="18" spans="1:6" ht="78.75" x14ac:dyDescent="0.25">
      <c r="A18" s="46" t="s">
        <v>26</v>
      </c>
      <c r="B18" s="40" t="s">
        <v>27</v>
      </c>
      <c r="C18" s="41" t="s">
        <v>17</v>
      </c>
      <c r="D18" s="47">
        <v>100.33</v>
      </c>
      <c r="E18" s="47">
        <v>2847.5</v>
      </c>
      <c r="F18" s="49" t="s">
        <v>28</v>
      </c>
    </row>
    <row r="19" spans="1:6" ht="15.75" x14ac:dyDescent="0.25">
      <c r="A19" s="46" t="s">
        <v>29</v>
      </c>
      <c r="B19" s="43" t="s">
        <v>30</v>
      </c>
      <c r="C19" s="41" t="s">
        <v>17</v>
      </c>
      <c r="D19" s="47"/>
      <c r="E19" s="48">
        <v>2347.4</v>
      </c>
      <c r="F19" s="49" t="s">
        <v>31</v>
      </c>
    </row>
    <row r="20" spans="1:6" ht="15.75" x14ac:dyDescent="0.25">
      <c r="A20" s="46"/>
      <c r="B20" s="43"/>
      <c r="C20" s="41"/>
      <c r="D20" s="50"/>
      <c r="E20" s="44"/>
      <c r="F20" s="38"/>
    </row>
    <row r="21" spans="1:6" ht="102.75" x14ac:dyDescent="0.25">
      <c r="A21" s="51" t="s">
        <v>32</v>
      </c>
      <c r="B21" s="40" t="s">
        <v>33</v>
      </c>
      <c r="C21" s="41" t="s">
        <v>17</v>
      </c>
      <c r="D21" s="52">
        <v>5991.16</v>
      </c>
      <c r="E21" s="53">
        <v>4136.9399999999996</v>
      </c>
      <c r="F21" s="38" t="s">
        <v>34</v>
      </c>
    </row>
    <row r="22" spans="1:6" ht="15.75" x14ac:dyDescent="0.25">
      <c r="A22" s="51" t="s">
        <v>35</v>
      </c>
      <c r="B22" s="40" t="s">
        <v>30</v>
      </c>
      <c r="C22" s="41" t="s">
        <v>17</v>
      </c>
      <c r="D22" s="44">
        <v>0</v>
      </c>
      <c r="E22" s="54">
        <v>0</v>
      </c>
      <c r="F22" s="38"/>
    </row>
    <row r="23" spans="1:6" ht="15.75" x14ac:dyDescent="0.25">
      <c r="A23" s="51"/>
      <c r="B23" s="40"/>
      <c r="C23" s="41" t="s">
        <v>17</v>
      </c>
      <c r="D23" s="55"/>
      <c r="E23" s="44"/>
      <c r="F23" s="38"/>
    </row>
    <row r="24" spans="1:6" ht="31.5" x14ac:dyDescent="0.25">
      <c r="A24" s="56" t="s">
        <v>36</v>
      </c>
      <c r="B24" s="40" t="s">
        <v>37</v>
      </c>
      <c r="C24" s="41" t="s">
        <v>17</v>
      </c>
      <c r="D24" s="44">
        <f>D25+D26+D27+D28+D30+D32</f>
        <v>717.11</v>
      </c>
      <c r="E24" s="57">
        <f>E25+E26+E27+E28+E30+E32+E31</f>
        <v>808.56999999999994</v>
      </c>
      <c r="F24" s="38"/>
    </row>
    <row r="25" spans="1:6" ht="39" x14ac:dyDescent="0.25">
      <c r="A25" s="56"/>
      <c r="B25" s="58" t="s">
        <v>38</v>
      </c>
      <c r="C25" s="41" t="s">
        <v>17</v>
      </c>
      <c r="D25" s="44">
        <v>7.86</v>
      </c>
      <c r="E25" s="57">
        <v>160.16</v>
      </c>
      <c r="F25" s="38" t="s">
        <v>39</v>
      </c>
    </row>
    <row r="26" spans="1:6" ht="31.5" x14ac:dyDescent="0.25">
      <c r="A26" s="56"/>
      <c r="B26" s="58" t="s">
        <v>40</v>
      </c>
      <c r="C26" s="41" t="s">
        <v>17</v>
      </c>
      <c r="D26" s="44">
        <v>427.59</v>
      </c>
      <c r="E26" s="57">
        <v>272.11</v>
      </c>
      <c r="F26" s="38"/>
    </row>
    <row r="27" spans="1:6" ht="31.5" x14ac:dyDescent="0.25">
      <c r="A27" s="56"/>
      <c r="B27" s="58" t="s">
        <v>41</v>
      </c>
      <c r="C27" s="41" t="s">
        <v>17</v>
      </c>
      <c r="D27" s="44">
        <v>281.66000000000003</v>
      </c>
      <c r="E27" s="57">
        <v>277.56</v>
      </c>
      <c r="F27" s="38"/>
    </row>
    <row r="28" spans="1:6" ht="15.75" x14ac:dyDescent="0.25">
      <c r="A28" s="56"/>
      <c r="B28" s="58" t="s">
        <v>42</v>
      </c>
      <c r="C28" s="41"/>
      <c r="D28" s="44">
        <v>0</v>
      </c>
      <c r="E28" s="57">
        <v>58.51</v>
      </c>
      <c r="F28" s="38"/>
    </row>
    <row r="29" spans="1:6" ht="15.75" x14ac:dyDescent="0.25">
      <c r="A29" s="56"/>
      <c r="B29" s="40"/>
      <c r="C29" s="41"/>
      <c r="D29" s="44"/>
      <c r="E29" s="57"/>
      <c r="F29" s="38"/>
    </row>
    <row r="30" spans="1:6" ht="40.5" customHeight="1" x14ac:dyDescent="0.25">
      <c r="A30" s="56" t="s">
        <v>43</v>
      </c>
      <c r="B30" s="40" t="s">
        <v>44</v>
      </c>
      <c r="C30" s="41" t="s">
        <v>17</v>
      </c>
      <c r="D30" s="44">
        <v>0</v>
      </c>
      <c r="E30" s="57">
        <v>40.229999999999997</v>
      </c>
      <c r="F30" s="38"/>
    </row>
    <row r="31" spans="1:6" ht="39" x14ac:dyDescent="0.25">
      <c r="A31" s="56" t="s">
        <v>45</v>
      </c>
      <c r="B31" s="40" t="s">
        <v>46</v>
      </c>
      <c r="C31" s="41" t="s">
        <v>17</v>
      </c>
      <c r="D31" s="44"/>
      <c r="E31" s="57"/>
      <c r="F31" s="59" t="s">
        <v>47</v>
      </c>
    </row>
    <row r="32" spans="1:6" ht="31.5" x14ac:dyDescent="0.25">
      <c r="A32" s="56" t="s">
        <v>48</v>
      </c>
      <c r="B32" s="40" t="s">
        <v>49</v>
      </c>
      <c r="C32" s="41" t="s">
        <v>17</v>
      </c>
      <c r="D32" s="44">
        <v>0</v>
      </c>
      <c r="E32" s="57">
        <v>0</v>
      </c>
      <c r="F32" s="38"/>
    </row>
    <row r="33" spans="1:6" ht="15.75" x14ac:dyDescent="0.25">
      <c r="A33" s="56"/>
      <c r="B33" s="40" t="s">
        <v>50</v>
      </c>
      <c r="C33" s="41" t="s">
        <v>17</v>
      </c>
      <c r="D33" s="44">
        <v>0</v>
      </c>
      <c r="E33" s="57">
        <v>0</v>
      </c>
      <c r="F33" s="38"/>
    </row>
    <row r="34" spans="1:6" ht="47.25" x14ac:dyDescent="0.25">
      <c r="A34" s="56" t="s">
        <v>51</v>
      </c>
      <c r="B34" s="40" t="s">
        <v>52</v>
      </c>
      <c r="C34" s="41" t="s">
        <v>17</v>
      </c>
      <c r="D34" s="44">
        <v>0</v>
      </c>
      <c r="E34" s="44">
        <v>0</v>
      </c>
      <c r="F34" s="38"/>
    </row>
    <row r="35" spans="1:6" ht="31.5" x14ac:dyDescent="0.25">
      <c r="A35" s="56" t="s">
        <v>53</v>
      </c>
      <c r="B35" s="40" t="s">
        <v>54</v>
      </c>
      <c r="C35" s="41" t="s">
        <v>17</v>
      </c>
      <c r="D35" s="44">
        <v>0</v>
      </c>
      <c r="E35" s="44">
        <v>126.06</v>
      </c>
      <c r="F35" s="38" t="s">
        <v>55</v>
      </c>
    </row>
    <row r="36" spans="1:6" ht="15.75" x14ac:dyDescent="0.25">
      <c r="A36" s="56"/>
      <c r="B36" s="60"/>
      <c r="C36" s="41" t="s">
        <v>17</v>
      </c>
      <c r="D36" s="44"/>
      <c r="E36" s="44"/>
      <c r="F36" s="38"/>
    </row>
    <row r="37" spans="1:6" ht="31.5" x14ac:dyDescent="0.25">
      <c r="A37" s="61" t="s">
        <v>56</v>
      </c>
      <c r="B37" s="62" t="s">
        <v>57</v>
      </c>
      <c r="C37" s="33" t="s">
        <v>17</v>
      </c>
      <c r="D37" s="34">
        <f>D44+D46+D47+D51+D42</f>
        <v>3891.9900000000002</v>
      </c>
      <c r="E37" s="34">
        <f>E44+E46+E47+E51+E42</f>
        <v>4351.59</v>
      </c>
      <c r="F37" s="38"/>
    </row>
    <row r="38" spans="1:6" ht="15.75" x14ac:dyDescent="0.25">
      <c r="A38" s="56" t="s">
        <v>58</v>
      </c>
      <c r="B38" s="40" t="s">
        <v>59</v>
      </c>
      <c r="C38" s="41" t="s">
        <v>17</v>
      </c>
      <c r="D38" s="44">
        <v>0</v>
      </c>
      <c r="E38" s="63">
        <v>0</v>
      </c>
      <c r="F38" s="38"/>
    </row>
    <row r="39" spans="1:6" ht="15.75" x14ac:dyDescent="0.25">
      <c r="A39" s="56"/>
      <c r="B39" s="40"/>
      <c r="C39" s="41" t="s">
        <v>17</v>
      </c>
      <c r="D39" s="44"/>
      <c r="E39" s="63"/>
      <c r="F39" s="38"/>
    </row>
    <row r="40" spans="1:6" ht="47.25" x14ac:dyDescent="0.25">
      <c r="A40" s="56" t="s">
        <v>60</v>
      </c>
      <c r="B40" s="40" t="s">
        <v>61</v>
      </c>
      <c r="C40" s="41" t="s">
        <v>17</v>
      </c>
      <c r="D40" s="44">
        <v>0</v>
      </c>
      <c r="E40" s="63">
        <v>0</v>
      </c>
      <c r="F40" s="38"/>
    </row>
    <row r="41" spans="1:6" ht="15.75" x14ac:dyDescent="0.25">
      <c r="A41" s="56" t="s">
        <v>62</v>
      </c>
      <c r="B41" s="40" t="s">
        <v>63</v>
      </c>
      <c r="C41" s="41" t="s">
        <v>17</v>
      </c>
      <c r="D41" s="44">
        <v>0</v>
      </c>
      <c r="E41" s="63">
        <v>0</v>
      </c>
      <c r="F41" s="38"/>
    </row>
    <row r="42" spans="1:6" ht="15.75" x14ac:dyDescent="0.25">
      <c r="A42" s="56" t="s">
        <v>64</v>
      </c>
      <c r="B42" s="40" t="s">
        <v>65</v>
      </c>
      <c r="C42" s="41" t="s">
        <v>17</v>
      </c>
      <c r="D42" s="44">
        <v>1797.35</v>
      </c>
      <c r="E42" s="63">
        <v>1257.46</v>
      </c>
      <c r="F42" s="38"/>
    </row>
    <row r="43" spans="1:6" ht="63" x14ac:dyDescent="0.25">
      <c r="A43" s="56" t="s">
        <v>66</v>
      </c>
      <c r="B43" s="40" t="s">
        <v>67</v>
      </c>
      <c r="C43" s="41" t="s">
        <v>17</v>
      </c>
      <c r="D43" s="44">
        <v>0</v>
      </c>
      <c r="E43" s="63">
        <v>0</v>
      </c>
      <c r="F43" s="38"/>
    </row>
    <row r="44" spans="1:6" ht="15.75" x14ac:dyDescent="0.25">
      <c r="A44" s="56" t="s">
        <v>68</v>
      </c>
      <c r="B44" s="40" t="s">
        <v>69</v>
      </c>
      <c r="C44" s="41" t="s">
        <v>17</v>
      </c>
      <c r="D44" s="44">
        <v>1041.17</v>
      </c>
      <c r="E44" s="63">
        <v>1917.48</v>
      </c>
      <c r="F44" s="38" t="s">
        <v>70</v>
      </c>
    </row>
    <row r="45" spans="1:6" ht="15.75" x14ac:dyDescent="0.25">
      <c r="A45" s="56" t="s">
        <v>71</v>
      </c>
      <c r="B45" s="40" t="s">
        <v>72</v>
      </c>
      <c r="C45" s="41" t="s">
        <v>17</v>
      </c>
      <c r="D45" s="44">
        <v>0</v>
      </c>
      <c r="E45" s="63">
        <v>0</v>
      </c>
      <c r="F45" s="38"/>
    </row>
    <row r="46" spans="1:6" ht="15.75" x14ac:dyDescent="0.25">
      <c r="A46" s="56" t="s">
        <v>73</v>
      </c>
      <c r="B46" s="40" t="s">
        <v>74</v>
      </c>
      <c r="C46" s="41" t="s">
        <v>17</v>
      </c>
      <c r="D46" s="44">
        <v>0</v>
      </c>
      <c r="E46" s="63">
        <v>8.0500000000000007</v>
      </c>
      <c r="F46" s="38"/>
    </row>
    <row r="47" spans="1:6" ht="51.75" x14ac:dyDescent="0.25">
      <c r="A47" s="56" t="s">
        <v>75</v>
      </c>
      <c r="B47" s="40" t="s">
        <v>76</v>
      </c>
      <c r="C47" s="41" t="s">
        <v>17</v>
      </c>
      <c r="D47" s="47">
        <f>20.96+474.44</f>
        <v>495.4</v>
      </c>
      <c r="E47" s="64">
        <v>462.19</v>
      </c>
      <c r="F47" s="38" t="s">
        <v>77</v>
      </c>
    </row>
    <row r="48" spans="1:6" ht="78.75" x14ac:dyDescent="0.25">
      <c r="A48" s="56" t="s">
        <v>78</v>
      </c>
      <c r="B48" s="40" t="s">
        <v>79</v>
      </c>
      <c r="C48" s="41" t="s">
        <v>17</v>
      </c>
      <c r="D48" s="44">
        <v>0</v>
      </c>
      <c r="E48" s="63">
        <v>0</v>
      </c>
      <c r="F48" s="38"/>
    </row>
    <row r="49" spans="1:6" ht="31.5" x14ac:dyDescent="0.25">
      <c r="A49" s="56" t="s">
        <v>80</v>
      </c>
      <c r="B49" s="40" t="s">
        <v>81</v>
      </c>
      <c r="C49" s="41" t="s">
        <v>17</v>
      </c>
      <c r="D49" s="44">
        <v>0</v>
      </c>
      <c r="E49" s="63">
        <v>0</v>
      </c>
      <c r="F49" s="38"/>
    </row>
    <row r="50" spans="1:6" ht="141.75" x14ac:dyDescent="0.25">
      <c r="A50" s="56" t="s">
        <v>82</v>
      </c>
      <c r="B50" s="40" t="s">
        <v>83</v>
      </c>
      <c r="C50" s="41" t="s">
        <v>17</v>
      </c>
      <c r="D50" s="47">
        <v>0</v>
      </c>
      <c r="E50" s="64">
        <v>0</v>
      </c>
      <c r="F50" s="65"/>
    </row>
    <row r="51" spans="1:6" ht="31.5" x14ac:dyDescent="0.25">
      <c r="A51" s="56" t="s">
        <v>84</v>
      </c>
      <c r="B51" s="40" t="s">
        <v>85</v>
      </c>
      <c r="C51" s="41" t="s">
        <v>17</v>
      </c>
      <c r="D51" s="44">
        <f>D52+D53</f>
        <v>558.07000000000005</v>
      </c>
      <c r="E51" s="63">
        <f>E52+E53</f>
        <v>706.41</v>
      </c>
      <c r="F51" s="38"/>
    </row>
    <row r="52" spans="1:6" ht="31.5" x14ac:dyDescent="0.25">
      <c r="A52" s="56"/>
      <c r="B52" s="40" t="s">
        <v>86</v>
      </c>
      <c r="C52" s="41" t="s">
        <v>17</v>
      </c>
      <c r="D52" s="44">
        <v>558.07000000000005</v>
      </c>
      <c r="E52" s="63">
        <v>706.41</v>
      </c>
      <c r="F52" s="38"/>
    </row>
    <row r="53" spans="1:6" ht="15.75" x14ac:dyDescent="0.25">
      <c r="A53" s="56"/>
      <c r="B53" s="40" t="s">
        <v>87</v>
      </c>
      <c r="C53" s="41"/>
      <c r="D53" s="44"/>
      <c r="E53" s="63"/>
      <c r="F53" s="38"/>
    </row>
    <row r="54" spans="1:6" ht="63" x14ac:dyDescent="0.25">
      <c r="A54" s="56" t="s">
        <v>88</v>
      </c>
      <c r="B54" s="66" t="s">
        <v>89</v>
      </c>
      <c r="C54" s="33" t="s">
        <v>17</v>
      </c>
      <c r="D54" s="67">
        <v>2.98</v>
      </c>
      <c r="E54" s="67"/>
      <c r="F54" s="38"/>
    </row>
    <row r="55" spans="1:6" ht="31.5" x14ac:dyDescent="0.25">
      <c r="A55" s="56"/>
      <c r="B55" s="66" t="s">
        <v>90</v>
      </c>
      <c r="C55" s="33" t="s">
        <v>17</v>
      </c>
      <c r="D55" s="67">
        <v>-1270.01</v>
      </c>
      <c r="E55" s="67"/>
      <c r="F55" s="38"/>
    </row>
    <row r="56" spans="1:6" ht="31.5" x14ac:dyDescent="0.25">
      <c r="A56" s="56"/>
      <c r="B56" s="66" t="s">
        <v>91</v>
      </c>
      <c r="C56" s="33" t="s">
        <v>17</v>
      </c>
      <c r="D56" s="67">
        <f>-236.83</f>
        <v>-236.83</v>
      </c>
      <c r="E56" s="67"/>
      <c r="F56" s="38"/>
    </row>
    <row r="57" spans="1:6" ht="15.75" x14ac:dyDescent="0.25">
      <c r="A57" s="56"/>
      <c r="B57" s="40"/>
      <c r="C57" s="41"/>
      <c r="D57" s="44"/>
      <c r="E57" s="44"/>
      <c r="F57" s="38"/>
    </row>
    <row r="58" spans="1:6" ht="31.5" x14ac:dyDescent="0.25">
      <c r="A58" s="68" t="s">
        <v>92</v>
      </c>
      <c r="B58" s="40" t="s">
        <v>93</v>
      </c>
      <c r="C58" s="41" t="s">
        <v>17</v>
      </c>
      <c r="D58" s="44">
        <f>D17+D22+D19</f>
        <v>0</v>
      </c>
      <c r="E58" s="44">
        <f>E17+E22+E19</f>
        <v>2347.4</v>
      </c>
      <c r="F58" s="38"/>
    </row>
    <row r="59" spans="1:6" s="70" customFormat="1" ht="240" x14ac:dyDescent="0.25">
      <c r="A59" s="68" t="s">
        <v>94</v>
      </c>
      <c r="B59" s="40" t="s">
        <v>95</v>
      </c>
      <c r="C59" s="41" t="s">
        <v>17</v>
      </c>
      <c r="D59" s="47">
        <v>4678.3</v>
      </c>
      <c r="E59" s="47">
        <v>9187.2099999999991</v>
      </c>
      <c r="F59" s="69" t="s">
        <v>142</v>
      </c>
    </row>
    <row r="60" spans="1:6" ht="15.75" x14ac:dyDescent="0.25">
      <c r="A60" s="71"/>
      <c r="B60" s="40"/>
      <c r="C60" s="41"/>
      <c r="D60" s="44"/>
      <c r="E60" s="44"/>
      <c r="F60" s="38"/>
    </row>
    <row r="61" spans="1:6" ht="15.75" x14ac:dyDescent="0.25">
      <c r="A61" s="72" t="s">
        <v>18</v>
      </c>
      <c r="B61" s="40" t="s">
        <v>96</v>
      </c>
      <c r="C61" s="73"/>
      <c r="D61" s="44"/>
      <c r="E61" s="44"/>
      <c r="F61" s="38"/>
    </row>
    <row r="62" spans="1:6" ht="15.75" x14ac:dyDescent="0.25">
      <c r="A62" s="74"/>
      <c r="B62" s="40" t="s">
        <v>97</v>
      </c>
      <c r="C62" s="75" t="s">
        <v>98</v>
      </c>
      <c r="D62" s="76">
        <v>2.1446000000000001</v>
      </c>
      <c r="E62" s="76">
        <v>2.7181000000000002</v>
      </c>
      <c r="F62" s="77"/>
    </row>
    <row r="63" spans="1:6" ht="15.75" x14ac:dyDescent="0.25">
      <c r="A63" s="78" t="s">
        <v>56</v>
      </c>
      <c r="B63" s="40" t="s">
        <v>96</v>
      </c>
      <c r="C63" s="79"/>
      <c r="D63" s="80"/>
      <c r="E63" s="80"/>
      <c r="F63" s="77"/>
    </row>
    <row r="64" spans="1:6" ht="63" x14ac:dyDescent="0.25">
      <c r="A64" s="74"/>
      <c r="B64" s="40" t="s">
        <v>99</v>
      </c>
      <c r="C64" s="81" t="s">
        <v>17</v>
      </c>
      <c r="D64" s="83">
        <f>D59/D62/1000</f>
        <v>2.1814324349529053</v>
      </c>
      <c r="E64" s="83">
        <f>E59/E62/1000</f>
        <v>3.3800117729296195</v>
      </c>
      <c r="F64" s="82" t="s">
        <v>100</v>
      </c>
    </row>
    <row r="65" spans="1:6" ht="15.75" x14ac:dyDescent="0.25">
      <c r="A65" s="74"/>
      <c r="B65" s="40"/>
      <c r="C65" s="41"/>
      <c r="D65" s="44"/>
      <c r="E65" s="44"/>
      <c r="F65" s="38"/>
    </row>
    <row r="66" spans="1:6" ht="78.75" x14ac:dyDescent="0.25">
      <c r="A66" s="68" t="s">
        <v>101</v>
      </c>
      <c r="B66" s="40" t="s">
        <v>102</v>
      </c>
      <c r="C66" s="41" t="s">
        <v>103</v>
      </c>
      <c r="D66" s="44" t="s">
        <v>103</v>
      </c>
      <c r="E66" s="44" t="s">
        <v>103</v>
      </c>
      <c r="F66" s="84" t="s">
        <v>103</v>
      </c>
    </row>
    <row r="67" spans="1:6" ht="31.5" x14ac:dyDescent="0.25">
      <c r="A67" s="68" t="s">
        <v>104</v>
      </c>
      <c r="B67" s="40" t="s">
        <v>105</v>
      </c>
      <c r="C67" s="41" t="s">
        <v>106</v>
      </c>
      <c r="D67" s="44"/>
      <c r="E67" s="85">
        <v>542</v>
      </c>
      <c r="F67" s="38"/>
    </row>
    <row r="68" spans="1:6" ht="31.5" x14ac:dyDescent="0.25">
      <c r="A68" s="68" t="s">
        <v>107</v>
      </c>
      <c r="B68" s="40" t="s">
        <v>108</v>
      </c>
      <c r="C68" s="41" t="s">
        <v>109</v>
      </c>
      <c r="D68" s="44"/>
      <c r="E68" s="44">
        <v>37.15</v>
      </c>
      <c r="F68" s="38"/>
    </row>
    <row r="69" spans="1:6" ht="31.5" x14ac:dyDescent="0.25">
      <c r="A69" s="68" t="s">
        <v>110</v>
      </c>
      <c r="B69" s="40" t="s">
        <v>111</v>
      </c>
      <c r="C69" s="41" t="s">
        <v>109</v>
      </c>
      <c r="D69" s="44"/>
      <c r="E69" s="44">
        <v>37.15</v>
      </c>
      <c r="F69" s="38" t="s">
        <v>112</v>
      </c>
    </row>
    <row r="70" spans="1:6" ht="31.5" x14ac:dyDescent="0.25">
      <c r="A70" s="68" t="s">
        <v>113</v>
      </c>
      <c r="B70" s="40" t="s">
        <v>114</v>
      </c>
      <c r="C70" s="41" t="s">
        <v>115</v>
      </c>
      <c r="D70" s="44"/>
      <c r="E70" s="44">
        <v>322.52</v>
      </c>
      <c r="F70" s="38"/>
    </row>
    <row r="71" spans="1:6" ht="45.75" x14ac:dyDescent="0.25">
      <c r="A71" s="68" t="s">
        <v>116</v>
      </c>
      <c r="B71" s="40" t="s">
        <v>117</v>
      </c>
      <c r="C71" s="41" t="s">
        <v>115</v>
      </c>
      <c r="D71" s="44"/>
      <c r="E71" s="87" t="s">
        <v>119</v>
      </c>
      <c r="F71" s="86" t="s">
        <v>118</v>
      </c>
    </row>
    <row r="72" spans="1:6" ht="31.5" x14ac:dyDescent="0.25">
      <c r="A72" s="68" t="s">
        <v>120</v>
      </c>
      <c r="B72" s="40" t="s">
        <v>121</v>
      </c>
      <c r="C72" s="41" t="s">
        <v>115</v>
      </c>
      <c r="D72" s="44"/>
      <c r="E72" s="44">
        <v>649.92999999999995</v>
      </c>
      <c r="F72" s="38"/>
    </row>
    <row r="73" spans="1:6" ht="31.5" x14ac:dyDescent="0.25">
      <c r="A73" s="68" t="s">
        <v>122</v>
      </c>
      <c r="B73" s="40" t="s">
        <v>123</v>
      </c>
      <c r="C73" s="41" t="s">
        <v>115</v>
      </c>
      <c r="D73" s="44"/>
      <c r="E73" s="44">
        <v>649.92999999999995</v>
      </c>
      <c r="F73" s="38" t="s">
        <v>112</v>
      </c>
    </row>
    <row r="74" spans="1:6" ht="15.75" x14ac:dyDescent="0.25">
      <c r="A74" s="68" t="s">
        <v>124</v>
      </c>
      <c r="B74" s="40" t="s">
        <v>125</v>
      </c>
      <c r="C74" s="41" t="s">
        <v>126</v>
      </c>
      <c r="D74" s="44"/>
      <c r="E74" s="44">
        <v>110.42</v>
      </c>
      <c r="F74" s="38" t="s">
        <v>127</v>
      </c>
    </row>
    <row r="75" spans="1:6" ht="31.5" x14ac:dyDescent="0.25">
      <c r="A75" s="68" t="s">
        <v>128</v>
      </c>
      <c r="B75" s="40" t="s">
        <v>129</v>
      </c>
      <c r="C75" s="41" t="s">
        <v>126</v>
      </c>
      <c r="D75" s="44"/>
      <c r="E75" s="87" t="s">
        <v>130</v>
      </c>
      <c r="F75" s="86" t="s">
        <v>118</v>
      </c>
    </row>
    <row r="76" spans="1:6" ht="15.75" x14ac:dyDescent="0.25">
      <c r="A76" s="68" t="s">
        <v>131</v>
      </c>
      <c r="B76" s="40" t="s">
        <v>132</v>
      </c>
      <c r="C76" s="41" t="s">
        <v>133</v>
      </c>
      <c r="D76" s="44"/>
      <c r="E76" s="44">
        <v>100</v>
      </c>
      <c r="F76" s="38"/>
    </row>
    <row r="77" spans="1:6" ht="39" x14ac:dyDescent="0.25">
      <c r="A77" s="68" t="s">
        <v>134</v>
      </c>
      <c r="B77" s="40" t="s">
        <v>135</v>
      </c>
      <c r="C77" s="41" t="s">
        <v>17</v>
      </c>
      <c r="D77" s="44"/>
      <c r="E77" s="44">
        <v>6864.4</v>
      </c>
      <c r="F77" s="38" t="s">
        <v>136</v>
      </c>
    </row>
    <row r="78" spans="1:6" ht="31.5" x14ac:dyDescent="0.25">
      <c r="A78" s="68" t="s">
        <v>137</v>
      </c>
      <c r="B78" s="40" t="s">
        <v>138</v>
      </c>
      <c r="C78" s="41" t="s">
        <v>17</v>
      </c>
      <c r="D78" s="44"/>
      <c r="E78" s="44">
        <v>0</v>
      </c>
      <c r="F78" s="38"/>
    </row>
    <row r="79" spans="1:6" ht="47.25" x14ac:dyDescent="0.25">
      <c r="A79" s="56" t="s">
        <v>139</v>
      </c>
      <c r="B79" s="40" t="s">
        <v>140</v>
      </c>
      <c r="C79" s="41" t="s">
        <v>133</v>
      </c>
      <c r="D79" s="44">
        <v>3.44</v>
      </c>
      <c r="E79" s="44">
        <v>4.47</v>
      </c>
      <c r="F79" s="84" t="s">
        <v>103</v>
      </c>
    </row>
    <row r="80" spans="1:6" x14ac:dyDescent="0.25">
      <c r="C80" s="1"/>
    </row>
    <row r="81" spans="2:6" x14ac:dyDescent="0.25">
      <c r="C81" s="1"/>
      <c r="F81" s="1"/>
    </row>
    <row r="82" spans="2:6" ht="15.75" x14ac:dyDescent="0.25">
      <c r="B82" s="88" t="s">
        <v>141</v>
      </c>
      <c r="C82" s="1"/>
      <c r="D82" s="1" t="s">
        <v>143</v>
      </c>
      <c r="F82" s="1"/>
    </row>
    <row r="83" spans="2:6" x14ac:dyDescent="0.25">
      <c r="C83" s="1"/>
      <c r="F83" s="1"/>
    </row>
    <row r="84" spans="2:6" x14ac:dyDescent="0.25">
      <c r="C84" s="1"/>
      <c r="F84" s="1"/>
    </row>
    <row r="85" spans="2:6" x14ac:dyDescent="0.25">
      <c r="C85" s="1"/>
      <c r="F85" s="1"/>
    </row>
    <row r="86" spans="2:6" x14ac:dyDescent="0.25">
      <c r="C86" s="1"/>
      <c r="F86" s="1"/>
    </row>
    <row r="87" spans="2:6" x14ac:dyDescent="0.25">
      <c r="C87" s="1"/>
      <c r="F87" s="1"/>
    </row>
    <row r="88" spans="2:6" x14ac:dyDescent="0.25">
      <c r="C88" s="1"/>
      <c r="F88" s="1"/>
    </row>
    <row r="89" spans="2:6" x14ac:dyDescent="0.25">
      <c r="C89" s="1"/>
      <c r="F89" s="1"/>
    </row>
    <row r="90" spans="2:6" x14ac:dyDescent="0.25">
      <c r="C90" s="1"/>
      <c r="F90" s="1"/>
    </row>
    <row r="91" spans="2:6" x14ac:dyDescent="0.25">
      <c r="C91" s="1"/>
      <c r="F91" s="1"/>
    </row>
  </sheetData>
  <mergeCells count="6">
    <mergeCell ref="D9:E9"/>
    <mergeCell ref="A9:A10"/>
    <mergeCell ref="B9:B10"/>
    <mergeCell ref="C9:C10"/>
    <mergeCell ref="B2:C2"/>
    <mergeCell ref="B3:C3"/>
  </mergeCells>
  <pageMargins left="0.23622047244094491" right="0.23622047244094491" top="0.35433070866141736" bottom="0.35433070866141736" header="0.31496062992125984" footer="0.31496062992125984"/>
  <pageSetup paperSize="9" scale="8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2018-04-13T13:00:58Z</dcterms:modified>
</cp:coreProperties>
</file>